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er\Documents\Ny mappe (3)\"/>
    </mc:Choice>
  </mc:AlternateContent>
  <xr:revisionPtr revIDLastSave="0" documentId="8_{8C5FCBAA-5A7A-404F-8BC1-2F5E8B486926}" xr6:coauthVersionLast="46" xr6:coauthVersionMax="46" xr10:uidLastSave="{00000000-0000-0000-0000-000000000000}"/>
  <bookViews>
    <workbookView xWindow="-110" yWindow="-110" windowWidth="19420" windowHeight="10460" xr2:uid="{00000000-000D-0000-FFFF-FFFF00000000}"/>
  </bookViews>
  <sheets>
    <sheet name="2020" sheetId="3" r:id="rId1"/>
  </sheets>
  <definedNames>
    <definedName name="_xlnm.Print_Area" localSheetId="0">'2020'!$A$1:$M$47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3" l="1"/>
  <c r="M36" i="3"/>
  <c r="M27" i="3"/>
  <c r="M13" i="3"/>
  <c r="L42" i="3"/>
  <c r="L36" i="3"/>
  <c r="K36" i="3"/>
  <c r="K41" i="3" s="1"/>
  <c r="K42" i="3" s="1"/>
  <c r="J36" i="3"/>
  <c r="J41" i="3" s="1"/>
  <c r="J42" i="3" s="1"/>
  <c r="I36" i="3"/>
  <c r="H36" i="3"/>
  <c r="I40" i="3" s="1"/>
  <c r="G36" i="3"/>
  <c r="H40" i="3" s="1"/>
  <c r="F36" i="3"/>
  <c r="G40" i="3" s="1"/>
  <c r="E36" i="3"/>
  <c r="D36" i="3"/>
  <c r="E40" i="3" s="1"/>
  <c r="C36" i="3"/>
  <c r="D40" i="3" s="1"/>
  <c r="L27" i="3"/>
  <c r="K27" i="3"/>
  <c r="J27" i="3"/>
  <c r="I27" i="3"/>
  <c r="H27" i="3"/>
  <c r="G27" i="3"/>
  <c r="F27" i="3"/>
  <c r="E27" i="3"/>
  <c r="D27" i="3"/>
  <c r="C27" i="3"/>
  <c r="L13" i="3"/>
  <c r="K13" i="3"/>
  <c r="J13" i="3"/>
  <c r="I13" i="3"/>
  <c r="H13" i="3"/>
  <c r="G13" i="3"/>
  <c r="F13" i="3"/>
  <c r="E13" i="3"/>
  <c r="D13" i="3"/>
  <c r="C13" i="3"/>
  <c r="E29" i="3" l="1"/>
  <c r="M29" i="3"/>
  <c r="D29" i="3"/>
  <c r="H29" i="3"/>
  <c r="L29" i="3"/>
  <c r="I29" i="3"/>
  <c r="F29" i="3"/>
  <c r="J29" i="3"/>
  <c r="C29" i="3"/>
  <c r="G29" i="3"/>
  <c r="K29" i="3"/>
  <c r="E41" i="3"/>
  <c r="E42" i="3" s="1"/>
  <c r="I41" i="3"/>
  <c r="I42" i="3" s="1"/>
  <c r="C41" i="3"/>
  <c r="C42" i="3" s="1"/>
  <c r="G41" i="3"/>
  <c r="G42" i="3" s="1"/>
  <c r="D41" i="3"/>
  <c r="D42" i="3" s="1"/>
  <c r="H41" i="3"/>
  <c r="H42" i="3" s="1"/>
  <c r="F40" i="3"/>
  <c r="F41" i="3" l="1"/>
  <c r="F42" i="3" s="1"/>
</calcChain>
</file>

<file path=xl/sharedStrings.xml><?xml version="1.0" encoding="utf-8"?>
<sst xmlns="http://schemas.openxmlformats.org/spreadsheetml/2006/main" count="38" uniqueCount="36">
  <si>
    <t>INNTEKTER:</t>
  </si>
  <si>
    <t>Medlemskontingent</t>
  </si>
  <si>
    <t>Mva-kompensasjon</t>
  </si>
  <si>
    <t>Renter</t>
  </si>
  <si>
    <t>Utleie av telt med mer</t>
  </si>
  <si>
    <t xml:space="preserve">Tilskudd </t>
  </si>
  <si>
    <t>Sum</t>
  </si>
  <si>
    <t>UTGIFTER:</t>
  </si>
  <si>
    <t>Drift/Administrasjon</t>
  </si>
  <si>
    <t>Arrangementer</t>
  </si>
  <si>
    <t>Spikkestaddagen</t>
  </si>
  <si>
    <t>Spikkestad-Posten</t>
  </si>
  <si>
    <t>Tilskudd/oppdrag</t>
  </si>
  <si>
    <t>Renter, gebyrer m.m.</t>
  </si>
  <si>
    <t>DRIFTSRESULTAT:</t>
  </si>
  <si>
    <t xml:space="preserve">AKTIVA: </t>
  </si>
  <si>
    <t>Kasse</t>
  </si>
  <si>
    <t>Bankkonti</t>
  </si>
  <si>
    <t>Fordringer</t>
  </si>
  <si>
    <t>Eiendommer</t>
  </si>
  <si>
    <t>PASSIVA:</t>
  </si>
  <si>
    <t>Depositum</t>
  </si>
  <si>
    <t>Egenkapital</t>
  </si>
  <si>
    <t>Driftsresultat</t>
  </si>
  <si>
    <t>Spikkestad,</t>
  </si>
  <si>
    <t>Kari Bjerkmann</t>
  </si>
  <si>
    <t>kasserer</t>
  </si>
  <si>
    <t>Utstyr/nærmiljø</t>
  </si>
  <si>
    <t>REGNSKAPSOVERSIKT SPIKKESTAD VEL 2010 - 2020</t>
  </si>
  <si>
    <t>31.12.2020 / 21.01.2021</t>
  </si>
  <si>
    <t>Kjeller Helledamsveien / ref strøm</t>
  </si>
  <si>
    <t>Spikkestadvn. 118 - utleie</t>
  </si>
  <si>
    <t>Kjeller Helledamsveien / strøm</t>
  </si>
  <si>
    <t>Spikkestadveien 118 - vedl.h.</t>
  </si>
  <si>
    <t>Spikkestadveien 118 - drift</t>
  </si>
  <si>
    <t>Spikkestadvn. 118 - refusjon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</si>
</sst>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kr&quot;\ #,##0.00;[Red]&quot;kr&quot;\ \-#,##0.00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1" xfId="1" applyFont="1" applyBorder="1"/>
    <xf numFmtId="4" fontId="7" fillId="0" borderId="0" xfId="1" applyNumberFormat="1" applyFont="1"/>
    <xf numFmtId="4" fontId="7" fillId="0" borderId="2" xfId="1" applyNumberFormat="1" applyFont="1" applyBorder="1"/>
    <xf numFmtId="0" fontId="8" fillId="0" borderId="0" xfId="1" applyFont="1"/>
    <xf numFmtId="40" fontId="7" fillId="0" borderId="0" xfId="2" applyFont="1"/>
    <xf numFmtId="40" fontId="10" fillId="0" borderId="0" xfId="2" applyFont="1"/>
    <xf numFmtId="40" fontId="11" fillId="0" borderId="0" xfId="2" applyFont="1"/>
    <xf numFmtId="40" fontId="8" fillId="0" borderId="0" xfId="2" applyFont="1"/>
    <xf numFmtId="40" fontId="6" fillId="0" borderId="0" xfId="2" applyFont="1"/>
    <xf numFmtId="40" fontId="3" fillId="0" borderId="0" xfId="2" applyFont="1"/>
    <xf numFmtId="164" fontId="7" fillId="0" borderId="0" xfId="1" applyNumberFormat="1" applyFont="1"/>
    <xf numFmtId="164" fontId="7" fillId="0" borderId="1" xfId="1" applyNumberFormat="1" applyFont="1" applyBorder="1"/>
    <xf numFmtId="164" fontId="7" fillId="0" borderId="0" xfId="2" applyNumberFormat="1" applyFont="1"/>
    <xf numFmtId="164" fontId="3" fillId="0" borderId="0" xfId="2" applyNumberFormat="1" applyFont="1"/>
    <xf numFmtId="164" fontId="11" fillId="0" borderId="0" xfId="2" applyNumberFormat="1" applyFont="1"/>
    <xf numFmtId="164" fontId="11" fillId="0" borderId="1" xfId="2" applyNumberFormat="1" applyFont="1" applyBorder="1"/>
    <xf numFmtId="164" fontId="7" fillId="0" borderId="1" xfId="2" applyNumberFormat="1" applyFont="1" applyBorder="1"/>
    <xf numFmtId="164" fontId="7" fillId="0" borderId="2" xfId="1" applyNumberFormat="1" applyFont="1" applyBorder="1"/>
    <xf numFmtId="164" fontId="8" fillId="0" borderId="0" xfId="2" applyNumberFormat="1" applyFont="1"/>
    <xf numFmtId="164" fontId="4" fillId="0" borderId="0" xfId="2" applyNumberFormat="1" applyFont="1"/>
    <xf numFmtId="164" fontId="12" fillId="0" borderId="2" xfId="1" applyNumberFormat="1" applyFont="1" applyBorder="1"/>
    <xf numFmtId="164" fontId="7" fillId="0" borderId="0" xfId="1" applyNumberFormat="1" applyFont="1" applyFill="1"/>
    <xf numFmtId="164" fontId="7" fillId="0" borderId="1" xfId="1" applyNumberFormat="1" applyFont="1" applyFill="1" applyBorder="1"/>
    <xf numFmtId="164" fontId="13" fillId="0" borderId="1" xfId="2" applyNumberFormat="1" applyFont="1" applyBorder="1"/>
    <xf numFmtId="164" fontId="13" fillId="0" borderId="0" xfId="2" applyNumberFormat="1" applyFont="1"/>
    <xf numFmtId="164" fontId="13" fillId="0" borderId="0" xfId="1" applyNumberFormat="1" applyFont="1" applyFill="1"/>
    <xf numFmtId="164" fontId="13" fillId="0" borderId="1" xfId="1" applyNumberFormat="1" applyFont="1" applyFill="1" applyBorder="1"/>
    <xf numFmtId="0" fontId="11" fillId="0" borderId="0" xfId="0" applyFont="1"/>
    <xf numFmtId="0" fontId="9" fillId="0" borderId="0" xfId="0" applyFont="1"/>
    <xf numFmtId="164" fontId="11" fillId="0" borderId="0" xfId="0" applyNumberFormat="1" applyFont="1"/>
    <xf numFmtId="164" fontId="11" fillId="0" borderId="2" xfId="0" applyNumberFormat="1" applyFont="1" applyBorder="1"/>
    <xf numFmtId="164" fontId="11" fillId="0" borderId="0" xfId="0" applyNumberFormat="1" applyFont="1" applyBorder="1"/>
    <xf numFmtId="0" fontId="11" fillId="0" borderId="1" xfId="0" applyFont="1" applyBorder="1"/>
    <xf numFmtId="40" fontId="11" fillId="0" borderId="3" xfId="0" applyNumberFormat="1" applyFont="1" applyBorder="1"/>
    <xf numFmtId="0" fontId="9" fillId="0" borderId="0" xfId="3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15" fillId="0" borderId="0" xfId="0" applyFont="1"/>
    <xf numFmtId="0" fontId="13" fillId="0" borderId="0" xfId="1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164" fontId="14" fillId="0" borderId="3" xfId="0" applyNumberFormat="1" applyFont="1" applyBorder="1"/>
    <xf numFmtId="164" fontId="14" fillId="0" borderId="1" xfId="0" applyNumberFormat="1" applyFont="1" applyBorder="1"/>
    <xf numFmtId="164" fontId="14" fillId="0" borderId="2" xfId="0" applyNumberFormat="1" applyFont="1" applyBorder="1"/>
    <xf numFmtId="14" fontId="16" fillId="0" borderId="0" xfId="1" applyNumberFormat="1" applyFont="1" applyBorder="1" applyAlignment="1">
      <alignment horizontal="left"/>
    </xf>
    <xf numFmtId="1" fontId="11" fillId="0" borderId="0" xfId="0" applyNumberFormat="1" applyFont="1"/>
    <xf numFmtId="4" fontId="11" fillId="0" borderId="0" xfId="0" applyNumberFormat="1" applyFont="1"/>
    <xf numFmtId="4" fontId="11" fillId="0" borderId="4" xfId="0" applyNumberFormat="1" applyFont="1" applyBorder="1"/>
    <xf numFmtId="164" fontId="13" fillId="2" borderId="0" xfId="1" applyNumberFormat="1" applyFont="1" applyFill="1"/>
    <xf numFmtId="164" fontId="6" fillId="2" borderId="0" xfId="1" applyNumberFormat="1" applyFont="1" applyFill="1"/>
    <xf numFmtId="164" fontId="11" fillId="0" borderId="0" xfId="2" applyNumberFormat="1" applyFont="1" applyFill="1"/>
    <xf numFmtId="164" fontId="7" fillId="0" borderId="0" xfId="2" applyNumberFormat="1" applyFont="1" applyFill="1"/>
  </cellXfs>
  <cellStyles count="4">
    <cellStyle name="Komma 2" xfId="2" xr:uid="{00000000-0005-0000-0000-000000000000}"/>
    <cellStyle name="Normal" xfId="0" builtinId="0"/>
    <cellStyle name="Normal 2" xfId="1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tabSelected="1" workbookViewId="0">
      <selection activeCell="P17" sqref="P17"/>
    </sheetView>
  </sheetViews>
  <sheetFormatPr baseColWidth="10" defaultColWidth="11.453125" defaultRowHeight="15.5" x14ac:dyDescent="0.35"/>
  <cols>
    <col min="1" max="1" width="11.453125" style="34"/>
    <col min="2" max="2" width="20.453125" style="34" customWidth="1"/>
    <col min="3" max="12" width="12.7265625" style="34" customWidth="1"/>
    <col min="13" max="13" width="14.26953125" style="45" customWidth="1"/>
    <col min="14" max="14" width="11.81640625" style="36" customWidth="1"/>
    <col min="15" max="15" width="11.453125" style="34"/>
    <col min="16" max="16" width="11.81640625" style="53" bestFit="1" customWidth="1"/>
    <col min="17" max="16384" width="11.453125" style="34"/>
  </cols>
  <sheetData>
    <row r="1" spans="1:16" ht="18" x14ac:dyDescent="0.4">
      <c r="A1" s="4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0"/>
      <c r="P1" s="34"/>
    </row>
    <row r="2" spans="1:16" ht="6.75" customHeight="1" x14ac:dyDescent="0.35">
      <c r="A2" s="1"/>
      <c r="B2" s="1"/>
      <c r="C2" s="12"/>
      <c r="D2" s="14"/>
      <c r="E2" s="1"/>
      <c r="F2" s="16"/>
      <c r="G2" s="1"/>
      <c r="H2" s="1"/>
      <c r="I2" s="1"/>
      <c r="J2" s="1"/>
      <c r="K2" s="10"/>
      <c r="P2" s="34"/>
    </row>
    <row r="3" spans="1:16" x14ac:dyDescent="0.35">
      <c r="A3" s="6"/>
      <c r="B3" s="6"/>
      <c r="C3" s="41">
        <v>2010</v>
      </c>
      <c r="D3" s="42">
        <v>2011</v>
      </c>
      <c r="E3" s="43">
        <v>2012</v>
      </c>
      <c r="F3" s="42">
        <v>2013</v>
      </c>
      <c r="G3" s="42">
        <v>2014</v>
      </c>
      <c r="H3" s="42">
        <v>2015</v>
      </c>
      <c r="I3" s="42">
        <v>2016</v>
      </c>
      <c r="J3" s="43">
        <v>2017</v>
      </c>
      <c r="K3" s="43">
        <v>2018</v>
      </c>
      <c r="L3" s="44">
        <v>2019</v>
      </c>
      <c r="M3" s="46">
        <v>2020</v>
      </c>
      <c r="P3" s="34"/>
    </row>
    <row r="4" spans="1:16" x14ac:dyDescent="0.35">
      <c r="A4" s="5" t="s">
        <v>0</v>
      </c>
      <c r="B4" s="5"/>
      <c r="C4" s="13"/>
      <c r="D4" s="15"/>
      <c r="E4" s="6"/>
      <c r="F4" s="11"/>
      <c r="G4" s="11"/>
      <c r="H4" s="11"/>
      <c r="I4" s="11"/>
      <c r="J4" s="6"/>
      <c r="K4" s="5"/>
      <c r="M4" s="47"/>
      <c r="P4" s="54"/>
    </row>
    <row r="5" spans="1:16" x14ac:dyDescent="0.35">
      <c r="A5" s="6" t="s">
        <v>1</v>
      </c>
      <c r="B5" s="6"/>
      <c r="C5" s="21">
        <v>33950</v>
      </c>
      <c r="D5" s="19">
        <v>37100</v>
      </c>
      <c r="E5" s="19">
        <v>42800</v>
      </c>
      <c r="F5" s="19">
        <v>50200</v>
      </c>
      <c r="G5" s="19">
        <v>55100</v>
      </c>
      <c r="H5" s="19">
        <v>59750</v>
      </c>
      <c r="I5" s="19">
        <v>60000</v>
      </c>
      <c r="J5" s="17">
        <v>61200</v>
      </c>
      <c r="K5" s="17">
        <v>61950</v>
      </c>
      <c r="L5" s="28">
        <v>62250</v>
      </c>
      <c r="M5" s="32">
        <v>60450</v>
      </c>
      <c r="P5" s="54"/>
    </row>
    <row r="6" spans="1:16" x14ac:dyDescent="0.35">
      <c r="A6" s="6" t="s">
        <v>2</v>
      </c>
      <c r="B6" s="6"/>
      <c r="C6" s="17">
        <v>0</v>
      </c>
      <c r="D6" s="19">
        <v>8971</v>
      </c>
      <c r="E6" s="19">
        <v>8189</v>
      </c>
      <c r="F6" s="19">
        <v>16920</v>
      </c>
      <c r="G6" s="19">
        <v>16168</v>
      </c>
      <c r="H6" s="19">
        <v>18386</v>
      </c>
      <c r="I6" s="19">
        <v>14074</v>
      </c>
      <c r="J6" s="17">
        <v>12947</v>
      </c>
      <c r="K6" s="17">
        <v>12022</v>
      </c>
      <c r="L6" s="28">
        <v>19099</v>
      </c>
      <c r="M6" s="32">
        <v>27507</v>
      </c>
      <c r="P6" s="54"/>
    </row>
    <row r="7" spans="1:16" x14ac:dyDescent="0.35">
      <c r="A7" s="6" t="s">
        <v>30</v>
      </c>
      <c r="B7" s="6"/>
      <c r="C7" s="17">
        <v>0</v>
      </c>
      <c r="D7" s="17">
        <v>0</v>
      </c>
      <c r="E7" s="17">
        <v>0</v>
      </c>
      <c r="F7" s="17">
        <v>1900</v>
      </c>
      <c r="G7" s="17">
        <v>0</v>
      </c>
      <c r="H7" s="17">
        <v>0</v>
      </c>
      <c r="I7" s="19">
        <v>4000</v>
      </c>
      <c r="J7" s="17">
        <v>0</v>
      </c>
      <c r="K7" s="17">
        <v>0</v>
      </c>
      <c r="L7" s="28">
        <v>4000</v>
      </c>
      <c r="M7" s="32">
        <v>2000</v>
      </c>
      <c r="P7" s="55"/>
    </row>
    <row r="8" spans="1:16" x14ac:dyDescent="0.35">
      <c r="A8" s="6" t="s">
        <v>31</v>
      </c>
      <c r="B8" s="6"/>
      <c r="C8" s="58">
        <v>117640</v>
      </c>
      <c r="D8" s="21">
        <v>125438</v>
      </c>
      <c r="E8" s="21">
        <v>132334</v>
      </c>
      <c r="F8" s="19">
        <v>139021</v>
      </c>
      <c r="G8" s="19">
        <v>137866</v>
      </c>
      <c r="H8" s="19">
        <v>131975</v>
      </c>
      <c r="I8" s="19">
        <v>132157.32</v>
      </c>
      <c r="J8" s="17">
        <v>208789.4</v>
      </c>
      <c r="K8" s="28">
        <v>210169.96</v>
      </c>
      <c r="L8" s="28">
        <v>215305.02</v>
      </c>
      <c r="M8" s="56">
        <v>219062.04</v>
      </c>
      <c r="P8" s="34"/>
    </row>
    <row r="9" spans="1:16" ht="14" x14ac:dyDescent="0.3">
      <c r="A9" s="6" t="s">
        <v>35</v>
      </c>
      <c r="B9" s="6"/>
      <c r="C9" s="58">
        <v>19649</v>
      </c>
      <c r="D9" s="21">
        <v>28250</v>
      </c>
      <c r="E9" s="21">
        <v>29350</v>
      </c>
      <c r="F9" s="19">
        <v>31125.4</v>
      </c>
      <c r="G9" s="19">
        <v>29372.799999999999</v>
      </c>
      <c r="H9" s="19">
        <v>31825.8</v>
      </c>
      <c r="I9" s="19">
        <v>29013</v>
      </c>
      <c r="J9" s="17">
        <v>0</v>
      </c>
      <c r="K9" s="28">
        <v>53498.6</v>
      </c>
      <c r="L9" s="28">
        <v>26501</v>
      </c>
      <c r="M9" s="57">
        <v>41974</v>
      </c>
      <c r="P9" s="34"/>
    </row>
    <row r="10" spans="1:16" x14ac:dyDescent="0.35">
      <c r="A10" s="6" t="s">
        <v>3</v>
      </c>
      <c r="B10" s="6"/>
      <c r="C10" s="21">
        <v>16329.32</v>
      </c>
      <c r="D10" s="19">
        <v>14582.54</v>
      </c>
      <c r="E10" s="19">
        <v>15885.55</v>
      </c>
      <c r="F10" s="19">
        <v>13738.96</v>
      </c>
      <c r="G10" s="19">
        <v>12158.95</v>
      </c>
      <c r="H10" s="19">
        <v>5708.29</v>
      </c>
      <c r="I10" s="19">
        <v>1429.36</v>
      </c>
      <c r="J10" s="17">
        <v>476.7</v>
      </c>
      <c r="K10" s="17">
        <v>205.39</v>
      </c>
      <c r="L10" s="28">
        <v>186.03</v>
      </c>
      <c r="M10" s="32">
        <v>85.93</v>
      </c>
      <c r="P10" s="54"/>
    </row>
    <row r="11" spans="1:16" x14ac:dyDescent="0.35">
      <c r="A11" s="6" t="s">
        <v>4</v>
      </c>
      <c r="B11" s="6"/>
      <c r="C11" s="21">
        <v>0</v>
      </c>
      <c r="D11" s="19">
        <v>250</v>
      </c>
      <c r="E11" s="19">
        <v>9050</v>
      </c>
      <c r="F11" s="19">
        <v>14150</v>
      </c>
      <c r="G11" s="19">
        <v>8100</v>
      </c>
      <c r="H11" s="19">
        <v>14250</v>
      </c>
      <c r="I11" s="19">
        <v>9775</v>
      </c>
      <c r="J11" s="17">
        <v>5600</v>
      </c>
      <c r="K11" s="17">
        <v>8387.25</v>
      </c>
      <c r="L11" s="28">
        <v>5460.2</v>
      </c>
      <c r="M11" s="32">
        <v>1650</v>
      </c>
    </row>
    <row r="12" spans="1:16" x14ac:dyDescent="0.35">
      <c r="A12" s="7" t="s">
        <v>5</v>
      </c>
      <c r="B12" s="7"/>
      <c r="C12" s="18">
        <v>0</v>
      </c>
      <c r="D12" s="18">
        <v>0</v>
      </c>
      <c r="E12" s="23">
        <v>20000</v>
      </c>
      <c r="F12" s="23">
        <v>25000</v>
      </c>
      <c r="G12" s="23">
        <v>20000</v>
      </c>
      <c r="H12" s="23">
        <v>40000</v>
      </c>
      <c r="I12" s="23">
        <v>55000</v>
      </c>
      <c r="J12" s="18">
        <v>25000</v>
      </c>
      <c r="K12" s="18">
        <v>175000</v>
      </c>
      <c r="L12" s="29">
        <v>80000</v>
      </c>
      <c r="M12" s="33">
        <v>65000</v>
      </c>
    </row>
    <row r="13" spans="1:16" x14ac:dyDescent="0.35">
      <c r="A13" s="6" t="s">
        <v>6</v>
      </c>
      <c r="B13" s="6"/>
      <c r="C13" s="17">
        <f t="shared" ref="C13:M13" si="0">SUM(C5:C12)</f>
        <v>187568.32</v>
      </c>
      <c r="D13" s="17">
        <f t="shared" si="0"/>
        <v>214591.54</v>
      </c>
      <c r="E13" s="17">
        <f t="shared" si="0"/>
        <v>257608.55</v>
      </c>
      <c r="F13" s="17">
        <f t="shared" si="0"/>
        <v>292055.36</v>
      </c>
      <c r="G13" s="17">
        <f t="shared" si="0"/>
        <v>278765.75</v>
      </c>
      <c r="H13" s="17">
        <f t="shared" si="0"/>
        <v>301895.08999999997</v>
      </c>
      <c r="I13" s="17">
        <f t="shared" si="0"/>
        <v>305448.68</v>
      </c>
      <c r="J13" s="17">
        <f t="shared" si="0"/>
        <v>314013.10000000003</v>
      </c>
      <c r="K13" s="17">
        <f t="shared" si="0"/>
        <v>521233.19999999995</v>
      </c>
      <c r="L13" s="36">
        <f t="shared" si="0"/>
        <v>412801.25000000006</v>
      </c>
      <c r="M13" s="48">
        <f t="shared" si="0"/>
        <v>417728.97000000003</v>
      </c>
    </row>
    <row r="14" spans="1:16" ht="9" customHeight="1" x14ac:dyDescent="0.35">
      <c r="A14" s="6"/>
      <c r="B14" s="6"/>
      <c r="C14" s="21"/>
      <c r="D14" s="19"/>
      <c r="E14" s="19"/>
      <c r="F14" s="19"/>
      <c r="G14" s="19"/>
      <c r="H14" s="19"/>
      <c r="I14" s="19"/>
      <c r="J14" s="17"/>
      <c r="K14" s="17"/>
      <c r="M14" s="48"/>
    </row>
    <row r="15" spans="1:16" x14ac:dyDescent="0.35">
      <c r="A15" s="5" t="s">
        <v>7</v>
      </c>
      <c r="B15" s="5"/>
      <c r="C15" s="21"/>
      <c r="D15" s="19"/>
      <c r="E15" s="19"/>
      <c r="F15" s="19"/>
      <c r="G15" s="19"/>
      <c r="H15" s="19"/>
      <c r="I15" s="19"/>
      <c r="J15" s="17"/>
      <c r="K15" s="17"/>
      <c r="M15" s="48"/>
      <c r="P15" s="34"/>
    </row>
    <row r="16" spans="1:16" x14ac:dyDescent="0.35">
      <c r="A16" s="6" t="s">
        <v>34</v>
      </c>
      <c r="B16" s="6"/>
      <c r="C16" s="19">
        <v>130538.49</v>
      </c>
      <c r="D16" s="21">
        <v>56362</v>
      </c>
      <c r="E16" s="21">
        <v>61173.5</v>
      </c>
      <c r="F16" s="19">
        <v>34430</v>
      </c>
      <c r="G16" s="59">
        <v>32710</v>
      </c>
      <c r="H16" s="59">
        <v>41854</v>
      </c>
      <c r="I16" s="19">
        <v>31731</v>
      </c>
      <c r="J16" s="28">
        <v>24781</v>
      </c>
      <c r="K16" s="59">
        <v>36232</v>
      </c>
      <c r="L16" s="59">
        <v>37282</v>
      </c>
      <c r="M16" s="31">
        <v>31193</v>
      </c>
      <c r="O16" s="19"/>
      <c r="P16" s="54"/>
    </row>
    <row r="17" spans="1:15" x14ac:dyDescent="0.35">
      <c r="A17" s="6" t="s">
        <v>33</v>
      </c>
      <c r="B17" s="6"/>
      <c r="C17" s="19">
        <v>0</v>
      </c>
      <c r="D17" s="21">
        <v>0</v>
      </c>
      <c r="E17" s="21">
        <v>0</v>
      </c>
      <c r="F17" s="19">
        <v>0</v>
      </c>
      <c r="G17" s="59">
        <v>7800</v>
      </c>
      <c r="H17" s="59">
        <v>8540.5</v>
      </c>
      <c r="I17" s="19">
        <v>5173.22</v>
      </c>
      <c r="J17" s="28">
        <v>192404.19</v>
      </c>
      <c r="K17" s="59">
        <v>0</v>
      </c>
      <c r="L17" s="59">
        <v>1286.25</v>
      </c>
      <c r="M17" s="31">
        <v>0</v>
      </c>
      <c r="O17" s="19"/>
    </row>
    <row r="18" spans="1:15" x14ac:dyDescent="0.35">
      <c r="A18" s="6" t="s">
        <v>32</v>
      </c>
      <c r="B18" s="6"/>
      <c r="C18" s="21">
        <v>9952.7999999999993</v>
      </c>
      <c r="D18" s="19">
        <v>8868.3799999999992</v>
      </c>
      <c r="E18" s="19">
        <v>2783.03</v>
      </c>
      <c r="F18" s="19">
        <v>8183.32</v>
      </c>
      <c r="G18" s="19">
        <v>6757.51</v>
      </c>
      <c r="H18" s="19">
        <v>6165.72</v>
      </c>
      <c r="I18" s="19">
        <v>5042.63</v>
      </c>
      <c r="J18" s="17">
        <v>7023.8</v>
      </c>
      <c r="K18" s="17">
        <v>10571.62</v>
      </c>
      <c r="L18" s="19">
        <v>9535.6200000000008</v>
      </c>
      <c r="M18" s="31">
        <v>7586.59</v>
      </c>
    </row>
    <row r="19" spans="1:15" x14ac:dyDescent="0.35">
      <c r="A19" s="6" t="s">
        <v>8</v>
      </c>
      <c r="B19" s="5"/>
      <c r="C19" s="21">
        <v>10381.5</v>
      </c>
      <c r="D19" s="19">
        <v>14739.25</v>
      </c>
      <c r="E19" s="17">
        <v>25538.75</v>
      </c>
      <c r="F19" s="19">
        <v>25051.75</v>
      </c>
      <c r="G19" s="19">
        <v>52885.18</v>
      </c>
      <c r="H19" s="19">
        <v>52749.15</v>
      </c>
      <c r="I19" s="19">
        <v>64152.3</v>
      </c>
      <c r="J19" s="17">
        <v>125719.57</v>
      </c>
      <c r="K19" s="17">
        <v>64139.85</v>
      </c>
      <c r="L19" s="19">
        <v>98519.75</v>
      </c>
      <c r="M19" s="31">
        <v>62496.54</v>
      </c>
    </row>
    <row r="20" spans="1:15" x14ac:dyDescent="0.35">
      <c r="A20" s="6" t="s">
        <v>1</v>
      </c>
      <c r="B20" s="5"/>
      <c r="C20" s="21">
        <v>300</v>
      </c>
      <c r="D20" s="19">
        <v>720</v>
      </c>
      <c r="E20" s="19">
        <v>1900</v>
      </c>
      <c r="F20" s="19">
        <v>2375</v>
      </c>
      <c r="G20" s="19">
        <v>2375</v>
      </c>
      <c r="H20" s="19">
        <v>2750</v>
      </c>
      <c r="I20" s="19">
        <v>5440</v>
      </c>
      <c r="J20" s="17">
        <v>5440</v>
      </c>
      <c r="K20" s="17">
        <v>6075</v>
      </c>
      <c r="L20" s="19">
        <v>8981.25</v>
      </c>
      <c r="M20" s="31">
        <v>9181.25</v>
      </c>
    </row>
    <row r="21" spans="1:15" x14ac:dyDescent="0.35">
      <c r="A21" s="6" t="s">
        <v>9</v>
      </c>
      <c r="B21" s="5"/>
      <c r="C21" s="21">
        <v>69617.100000000006</v>
      </c>
      <c r="D21" s="19">
        <v>60912.31</v>
      </c>
      <c r="E21" s="19">
        <v>67277.210000000006</v>
      </c>
      <c r="F21" s="19">
        <v>20317.650000000001</v>
      </c>
      <c r="G21" s="19">
        <v>89222.84</v>
      </c>
      <c r="H21" s="19">
        <v>18500.41</v>
      </c>
      <c r="I21" s="19">
        <v>21675.13</v>
      </c>
      <c r="J21" s="17">
        <v>1000</v>
      </c>
      <c r="K21" s="17">
        <v>15816</v>
      </c>
      <c r="L21" s="28">
        <v>1000</v>
      </c>
      <c r="M21" s="31">
        <v>3686.5</v>
      </c>
    </row>
    <row r="22" spans="1:15" x14ac:dyDescent="0.35">
      <c r="A22" s="6" t="s">
        <v>10</v>
      </c>
      <c r="B22" s="5"/>
      <c r="C22" s="19">
        <v>0</v>
      </c>
      <c r="D22" s="19">
        <v>0</v>
      </c>
      <c r="E22" s="19">
        <v>0</v>
      </c>
      <c r="F22" s="19">
        <v>47808.61</v>
      </c>
      <c r="G22" s="19">
        <v>42849.96</v>
      </c>
      <c r="H22" s="19">
        <v>52688.77</v>
      </c>
      <c r="I22" s="19">
        <v>52674.44</v>
      </c>
      <c r="J22" s="17">
        <v>76092.649999999994</v>
      </c>
      <c r="K22" s="17">
        <v>39023.97</v>
      </c>
      <c r="L22" s="28">
        <v>42409.55</v>
      </c>
      <c r="M22" s="31">
        <v>1623.83</v>
      </c>
    </row>
    <row r="23" spans="1:15" x14ac:dyDescent="0.35">
      <c r="A23" s="6" t="s">
        <v>27</v>
      </c>
      <c r="B23" s="5"/>
      <c r="C23" s="21">
        <v>54240.4</v>
      </c>
      <c r="D23" s="19">
        <v>0</v>
      </c>
      <c r="E23" s="19">
        <v>42195</v>
      </c>
      <c r="F23" s="19">
        <v>38500</v>
      </c>
      <c r="G23" s="19">
        <v>37068</v>
      </c>
      <c r="H23" s="19">
        <v>16090</v>
      </c>
      <c r="I23" s="17">
        <v>0</v>
      </c>
      <c r="J23" s="17">
        <v>0</v>
      </c>
      <c r="K23" s="17">
        <v>276535.78000000003</v>
      </c>
      <c r="L23" s="28">
        <v>142061.14000000001</v>
      </c>
      <c r="M23" s="31">
        <v>124907.61</v>
      </c>
    </row>
    <row r="24" spans="1:15" x14ac:dyDescent="0.35">
      <c r="A24" s="6" t="s">
        <v>11</v>
      </c>
      <c r="B24" s="5"/>
      <c r="C24" s="21">
        <v>11062.82</v>
      </c>
      <c r="D24" s="19">
        <v>14719.4</v>
      </c>
      <c r="E24" s="19">
        <v>15188.49</v>
      </c>
      <c r="F24" s="19">
        <v>10125.66</v>
      </c>
      <c r="G24" s="19">
        <v>12462.46</v>
      </c>
      <c r="H24" s="19">
        <v>10724.2</v>
      </c>
      <c r="I24" s="19">
        <v>10723.2</v>
      </c>
      <c r="J24" s="17">
        <v>16144.3</v>
      </c>
      <c r="K24" s="17">
        <v>11112.1</v>
      </c>
      <c r="L24" s="28">
        <v>17250</v>
      </c>
      <c r="M24" s="31">
        <v>17250</v>
      </c>
    </row>
    <row r="25" spans="1:15" x14ac:dyDescent="0.35">
      <c r="A25" s="6" t="s">
        <v>12</v>
      </c>
      <c r="B25" s="6"/>
      <c r="C25" s="21">
        <v>67350</v>
      </c>
      <c r="D25" s="19">
        <v>30605</v>
      </c>
      <c r="E25" s="19">
        <v>58825</v>
      </c>
      <c r="F25" s="19">
        <v>15192</v>
      </c>
      <c r="G25" s="19">
        <v>60000</v>
      </c>
      <c r="H25" s="19">
        <v>95000</v>
      </c>
      <c r="I25" s="19">
        <v>13399</v>
      </c>
      <c r="J25" s="17">
        <v>57000</v>
      </c>
      <c r="K25" s="17">
        <v>116639.4</v>
      </c>
      <c r="L25" s="28">
        <v>48000</v>
      </c>
      <c r="M25" s="31">
        <v>91105.2</v>
      </c>
    </row>
    <row r="26" spans="1:15" x14ac:dyDescent="0.35">
      <c r="A26" s="7" t="s">
        <v>13</v>
      </c>
      <c r="B26" s="7"/>
      <c r="C26" s="22">
        <v>260</v>
      </c>
      <c r="D26" s="23">
        <v>124</v>
      </c>
      <c r="E26" s="23">
        <v>147</v>
      </c>
      <c r="F26" s="23">
        <v>143</v>
      </c>
      <c r="G26" s="23">
        <v>209</v>
      </c>
      <c r="H26" s="23">
        <v>118</v>
      </c>
      <c r="I26" s="23">
        <v>255.5</v>
      </c>
      <c r="J26" s="18">
        <v>958</v>
      </c>
      <c r="K26" s="18">
        <v>1899.8</v>
      </c>
      <c r="L26" s="29">
        <v>2902.51</v>
      </c>
      <c r="M26" s="30">
        <v>889.23</v>
      </c>
    </row>
    <row r="27" spans="1:15" x14ac:dyDescent="0.35">
      <c r="A27" s="6" t="s">
        <v>6</v>
      </c>
      <c r="B27" s="6"/>
      <c r="C27" s="17">
        <f t="shared" ref="C27:M27" si="1">SUM(C16:C26)</f>
        <v>353703.11000000004</v>
      </c>
      <c r="D27" s="17">
        <f t="shared" si="1"/>
        <v>187050.34</v>
      </c>
      <c r="E27" s="17">
        <f t="shared" si="1"/>
        <v>275027.98</v>
      </c>
      <c r="F27" s="17">
        <f t="shared" si="1"/>
        <v>202126.99000000002</v>
      </c>
      <c r="G27" s="17">
        <f t="shared" si="1"/>
        <v>344339.95</v>
      </c>
      <c r="H27" s="17">
        <f t="shared" si="1"/>
        <v>305180.75</v>
      </c>
      <c r="I27" s="17">
        <f t="shared" si="1"/>
        <v>210266.42</v>
      </c>
      <c r="J27" s="17">
        <f t="shared" si="1"/>
        <v>506563.50999999995</v>
      </c>
      <c r="K27" s="17">
        <f t="shared" si="1"/>
        <v>578045.52</v>
      </c>
      <c r="L27" s="36">
        <f t="shared" si="1"/>
        <v>409228.07</v>
      </c>
      <c r="M27" s="48">
        <f t="shared" si="1"/>
        <v>349919.75</v>
      </c>
    </row>
    <row r="28" spans="1:15" ht="9" customHeight="1" x14ac:dyDescent="0.35">
      <c r="A28" s="6"/>
      <c r="B28" s="6"/>
      <c r="C28" s="21"/>
      <c r="D28" s="19"/>
      <c r="E28" s="19"/>
      <c r="F28" s="19"/>
      <c r="G28" s="19"/>
      <c r="H28" s="19"/>
      <c r="I28" s="19"/>
      <c r="J28" s="17"/>
      <c r="K28" s="17"/>
      <c r="M28" s="48"/>
    </row>
    <row r="29" spans="1:15" ht="16" thickBot="1" x14ac:dyDescent="0.4">
      <c r="A29" s="5" t="s">
        <v>14</v>
      </c>
      <c r="B29" s="5"/>
      <c r="C29" s="24">
        <f t="shared" ref="C29:K29" si="2">SUM(C13-C27)</f>
        <v>-166134.79000000004</v>
      </c>
      <c r="D29" s="24">
        <f t="shared" si="2"/>
        <v>27541.200000000012</v>
      </c>
      <c r="E29" s="24">
        <f t="shared" si="2"/>
        <v>-17419.429999999993</v>
      </c>
      <c r="F29" s="24">
        <f t="shared" si="2"/>
        <v>89928.369999999966</v>
      </c>
      <c r="G29" s="24">
        <f t="shared" si="2"/>
        <v>-65574.200000000012</v>
      </c>
      <c r="H29" s="24">
        <f t="shared" si="2"/>
        <v>-3285.6600000000326</v>
      </c>
      <c r="I29" s="24">
        <f t="shared" si="2"/>
        <v>95182.25999999998</v>
      </c>
      <c r="J29" s="27">
        <f t="shared" si="2"/>
        <v>-192550.40999999992</v>
      </c>
      <c r="K29" s="27">
        <f t="shared" si="2"/>
        <v>-56812.320000000065</v>
      </c>
      <c r="L29" s="37">
        <f>L13-L27</f>
        <v>3573.1800000000512</v>
      </c>
      <c r="M29" s="51">
        <f>M13-M27</f>
        <v>67809.22000000003</v>
      </c>
    </row>
    <row r="30" spans="1:15" ht="16" thickTop="1" x14ac:dyDescent="0.35">
      <c r="A30" s="6"/>
      <c r="B30" s="6"/>
      <c r="C30" s="21"/>
      <c r="D30" s="19"/>
      <c r="E30" s="19"/>
      <c r="F30" s="19"/>
      <c r="G30" s="19"/>
      <c r="H30" s="19"/>
      <c r="I30" s="19"/>
      <c r="J30" s="17"/>
      <c r="K30" s="17"/>
      <c r="M30" s="48"/>
    </row>
    <row r="31" spans="1:15" x14ac:dyDescent="0.35">
      <c r="A31" s="5" t="s">
        <v>15</v>
      </c>
      <c r="B31" s="5"/>
      <c r="C31" s="21"/>
      <c r="D31" s="19"/>
      <c r="E31" s="19"/>
      <c r="F31" s="19"/>
      <c r="G31" s="19"/>
      <c r="H31" s="19"/>
      <c r="I31" s="19"/>
      <c r="J31" s="17"/>
      <c r="K31" s="17"/>
      <c r="M31" s="48"/>
    </row>
    <row r="32" spans="1:15" x14ac:dyDescent="0.35">
      <c r="A32" s="6" t="s">
        <v>16</v>
      </c>
      <c r="B32" s="6"/>
      <c r="C32" s="21">
        <v>353</v>
      </c>
      <c r="D32" s="19">
        <v>458.5</v>
      </c>
      <c r="E32" s="19">
        <v>705</v>
      </c>
      <c r="F32" s="19">
        <v>1056</v>
      </c>
      <c r="G32" s="19">
        <v>1243</v>
      </c>
      <c r="H32" s="19">
        <v>375</v>
      </c>
      <c r="I32" s="19">
        <v>891</v>
      </c>
      <c r="J32" s="17">
        <v>3954</v>
      </c>
      <c r="K32" s="17">
        <v>5831.95</v>
      </c>
      <c r="L32" s="28">
        <v>583.95000000000005</v>
      </c>
      <c r="M32" s="32">
        <v>583.95000000000005</v>
      </c>
    </row>
    <row r="33" spans="1:13" x14ac:dyDescent="0.35">
      <c r="A33" s="6" t="s">
        <v>17</v>
      </c>
      <c r="B33" s="6"/>
      <c r="C33" s="21">
        <v>478125.33</v>
      </c>
      <c r="D33" s="19">
        <v>500561.51</v>
      </c>
      <c r="E33" s="19">
        <v>487895.1</v>
      </c>
      <c r="F33" s="19">
        <v>577472.47</v>
      </c>
      <c r="G33" s="19">
        <v>511711.27</v>
      </c>
      <c r="H33" s="19">
        <v>508042.61</v>
      </c>
      <c r="I33" s="19">
        <v>593708.87</v>
      </c>
      <c r="J33" s="17">
        <v>395334.06</v>
      </c>
      <c r="K33" s="17">
        <v>348156.19</v>
      </c>
      <c r="L33" s="28">
        <v>356977.37</v>
      </c>
      <c r="M33" s="32">
        <v>424786.59</v>
      </c>
    </row>
    <row r="34" spans="1:13" x14ac:dyDescent="0.35">
      <c r="A34" s="6" t="s">
        <v>18</v>
      </c>
      <c r="B34" s="6"/>
      <c r="C34" s="19">
        <v>0</v>
      </c>
      <c r="D34" s="19">
        <v>5000</v>
      </c>
      <c r="E34" s="19">
        <v>0</v>
      </c>
      <c r="F34" s="19">
        <v>0</v>
      </c>
      <c r="G34" s="19">
        <v>0</v>
      </c>
      <c r="H34" s="19">
        <v>0</v>
      </c>
      <c r="I34" s="19">
        <v>9000</v>
      </c>
      <c r="J34" s="17">
        <v>11512.4</v>
      </c>
      <c r="K34" s="17">
        <v>0</v>
      </c>
      <c r="L34" s="17">
        <v>0</v>
      </c>
      <c r="M34" s="32">
        <v>0</v>
      </c>
    </row>
    <row r="35" spans="1:13" x14ac:dyDescent="0.35">
      <c r="A35" s="7" t="s">
        <v>19</v>
      </c>
      <c r="B35" s="7"/>
      <c r="C35" s="22">
        <v>2</v>
      </c>
      <c r="D35" s="23">
        <v>2</v>
      </c>
      <c r="E35" s="23">
        <v>2</v>
      </c>
      <c r="F35" s="23">
        <v>2</v>
      </c>
      <c r="G35" s="23">
        <v>2</v>
      </c>
      <c r="H35" s="23">
        <v>2</v>
      </c>
      <c r="I35" s="23">
        <v>2</v>
      </c>
      <c r="J35" s="18">
        <v>2</v>
      </c>
      <c r="K35" s="18">
        <v>2</v>
      </c>
      <c r="L35" s="29">
        <v>2</v>
      </c>
      <c r="M35" s="33">
        <v>2</v>
      </c>
    </row>
    <row r="36" spans="1:13" x14ac:dyDescent="0.35">
      <c r="A36" s="6"/>
      <c r="B36" s="6"/>
      <c r="C36" s="17">
        <f t="shared" ref="C36:J36" si="3">SUM(C32:C35)</f>
        <v>478480.33</v>
      </c>
      <c r="D36" s="17">
        <f t="shared" si="3"/>
        <v>506022.01</v>
      </c>
      <c r="E36" s="17">
        <f t="shared" si="3"/>
        <v>488602.1</v>
      </c>
      <c r="F36" s="17">
        <f t="shared" si="3"/>
        <v>578530.47</v>
      </c>
      <c r="G36" s="17">
        <f t="shared" si="3"/>
        <v>512956.27</v>
      </c>
      <c r="H36" s="17">
        <f t="shared" si="3"/>
        <v>508419.61</v>
      </c>
      <c r="I36" s="17">
        <f t="shared" si="3"/>
        <v>603601.87</v>
      </c>
      <c r="J36" s="17">
        <f t="shared" si="3"/>
        <v>410802.46</v>
      </c>
      <c r="K36" s="17">
        <f t="shared" ref="K36" si="4">SUM(K32:K35)</f>
        <v>353990.14</v>
      </c>
      <c r="L36" s="38">
        <f>SUM(L32:L35)</f>
        <v>357563.32</v>
      </c>
      <c r="M36" s="48">
        <f>SUM(M32:M35)</f>
        <v>425372.54000000004</v>
      </c>
    </row>
    <row r="37" spans="1:13" ht="9" customHeight="1" x14ac:dyDescent="0.35">
      <c r="A37" s="6"/>
      <c r="B37" s="6"/>
      <c r="C37" s="21"/>
      <c r="D37" s="19"/>
      <c r="E37" s="19"/>
      <c r="F37" s="19"/>
      <c r="G37" s="19"/>
      <c r="H37" s="19"/>
      <c r="I37" s="19"/>
      <c r="J37" s="17"/>
      <c r="K37" s="17"/>
      <c r="M37" s="48"/>
    </row>
    <row r="38" spans="1:13" x14ac:dyDescent="0.35">
      <c r="A38" s="5" t="s">
        <v>20</v>
      </c>
      <c r="B38" s="5"/>
      <c r="C38" s="13"/>
      <c r="D38" s="11"/>
      <c r="E38" s="11"/>
      <c r="F38" s="11"/>
      <c r="G38" s="11"/>
      <c r="H38" s="11"/>
      <c r="I38" s="11"/>
      <c r="J38" s="17"/>
      <c r="K38" s="17"/>
      <c r="M38" s="48"/>
    </row>
    <row r="39" spans="1:13" x14ac:dyDescent="0.35">
      <c r="A39" s="6" t="s">
        <v>21</v>
      </c>
      <c r="B39" s="5"/>
      <c r="C39" s="13">
        <v>15000</v>
      </c>
      <c r="D39" s="11">
        <v>15000</v>
      </c>
      <c r="E39" s="11">
        <v>15000</v>
      </c>
      <c r="F39" s="11">
        <v>15000</v>
      </c>
      <c r="G39" s="11">
        <v>15000</v>
      </c>
      <c r="H39" s="11">
        <v>13749</v>
      </c>
      <c r="I39" s="11">
        <v>13749</v>
      </c>
      <c r="J39" s="17">
        <v>22500</v>
      </c>
      <c r="K39" s="17">
        <v>22500</v>
      </c>
      <c r="L39" s="11">
        <v>22500</v>
      </c>
      <c r="M39" s="48">
        <v>22500</v>
      </c>
    </row>
    <row r="40" spans="1:13" x14ac:dyDescent="0.35">
      <c r="A40" s="6" t="s">
        <v>22</v>
      </c>
      <c r="B40" s="6"/>
      <c r="C40" s="8">
        <v>629615.12</v>
      </c>
      <c r="D40" s="8">
        <f>SUM(C36-D39)</f>
        <v>463480.33</v>
      </c>
      <c r="E40" s="8">
        <f t="shared" ref="E40:I40" si="5">SUM(D36-E39)</f>
        <v>491022.01</v>
      </c>
      <c r="F40" s="8">
        <f t="shared" si="5"/>
        <v>473602.1</v>
      </c>
      <c r="G40" s="8">
        <f t="shared" si="5"/>
        <v>563530.47</v>
      </c>
      <c r="H40" s="8">
        <f t="shared" si="5"/>
        <v>499207.27</v>
      </c>
      <c r="I40" s="8">
        <f t="shared" si="5"/>
        <v>494670.61</v>
      </c>
      <c r="J40" s="8">
        <v>580852.87</v>
      </c>
      <c r="K40" s="8">
        <v>388302.46</v>
      </c>
      <c r="L40" s="34">
        <v>331490.14</v>
      </c>
      <c r="M40" s="32">
        <v>335063.32</v>
      </c>
    </row>
    <row r="41" spans="1:13" x14ac:dyDescent="0.35">
      <c r="A41" s="7" t="s">
        <v>23</v>
      </c>
      <c r="B41" s="7"/>
      <c r="C41" s="18">
        <f t="shared" ref="C41:H41" si="6">SUM(C36-C40-C39)</f>
        <v>-166134.78999999998</v>
      </c>
      <c r="D41" s="18">
        <f t="shared" si="6"/>
        <v>27541.679999999993</v>
      </c>
      <c r="E41" s="18">
        <f t="shared" si="6"/>
        <v>-17419.910000000033</v>
      </c>
      <c r="F41" s="18">
        <f t="shared" si="6"/>
        <v>89928.37</v>
      </c>
      <c r="G41" s="18">
        <f t="shared" si="6"/>
        <v>-65574.199999999953</v>
      </c>
      <c r="H41" s="18">
        <f t="shared" si="6"/>
        <v>-4536.6600000000326</v>
      </c>
      <c r="I41" s="18">
        <f>SUM(I36-I40-I39)</f>
        <v>95182.260000000009</v>
      </c>
      <c r="J41" s="18">
        <f>SUM(J36-J40-J39)</f>
        <v>-192550.40999999997</v>
      </c>
      <c r="K41" s="18">
        <f>SUM(K36-K40-K39)</f>
        <v>-56812.320000000007</v>
      </c>
      <c r="L41" s="39">
        <v>3573.18</v>
      </c>
      <c r="M41" s="50">
        <v>67809.22</v>
      </c>
    </row>
    <row r="42" spans="1:13" ht="16" thickBot="1" x14ac:dyDescent="0.4">
      <c r="A42" s="6"/>
      <c r="B42" s="6"/>
      <c r="C42" s="9">
        <f>SUM(C39:C41)</f>
        <v>478480.33</v>
      </c>
      <c r="D42" s="9">
        <f>SUM(D39:D41)</f>
        <v>506022.01</v>
      </c>
      <c r="E42" s="9">
        <f t="shared" ref="E42:K42" si="7">SUM(E39:E41)</f>
        <v>488602.1</v>
      </c>
      <c r="F42" s="9">
        <f t="shared" si="7"/>
        <v>578530.47</v>
      </c>
      <c r="G42" s="9">
        <f t="shared" si="7"/>
        <v>512956.27</v>
      </c>
      <c r="H42" s="9">
        <f t="shared" si="7"/>
        <v>508419.61</v>
      </c>
      <c r="I42" s="9">
        <f t="shared" si="7"/>
        <v>603601.87</v>
      </c>
      <c r="J42" s="9">
        <f t="shared" si="7"/>
        <v>410802.46</v>
      </c>
      <c r="K42" s="9">
        <f t="shared" si="7"/>
        <v>353990.14</v>
      </c>
      <c r="L42" s="40">
        <f>SUM(L39:L41)</f>
        <v>357563.32</v>
      </c>
      <c r="M42" s="49">
        <f>SUM(M39:M41)</f>
        <v>425372.54000000004</v>
      </c>
    </row>
    <row r="43" spans="1:13" ht="9" customHeight="1" thickTop="1" x14ac:dyDescent="0.35">
      <c r="A43" s="6"/>
      <c r="B43" s="6"/>
      <c r="C43" s="5"/>
      <c r="D43" s="6"/>
      <c r="E43" s="13"/>
      <c r="F43" s="11"/>
      <c r="G43" s="6"/>
      <c r="H43" s="11"/>
      <c r="I43" s="11"/>
      <c r="J43" s="11"/>
      <c r="K43" s="26"/>
      <c r="L43" s="26"/>
    </row>
    <row r="44" spans="1:13" x14ac:dyDescent="0.35">
      <c r="A44" s="2" t="s">
        <v>24</v>
      </c>
      <c r="B44" s="52" t="s">
        <v>29</v>
      </c>
      <c r="C44" s="1"/>
      <c r="D44" s="1"/>
      <c r="E44" s="1"/>
      <c r="F44" s="1"/>
      <c r="G44" s="1"/>
      <c r="H44" s="1"/>
      <c r="I44" s="1"/>
      <c r="J44" s="1"/>
      <c r="K44" s="20"/>
      <c r="L44" s="20"/>
    </row>
    <row r="45" spans="1:13" ht="20.25" customHeight="1" x14ac:dyDescent="0.35">
      <c r="A45" s="1"/>
      <c r="B45" s="3"/>
      <c r="C45" s="1"/>
      <c r="D45" s="1"/>
      <c r="E45" s="1"/>
      <c r="F45" s="1"/>
      <c r="G45" s="1"/>
      <c r="H45" s="1"/>
      <c r="I45" s="1"/>
      <c r="J45" s="1"/>
      <c r="K45" s="25"/>
      <c r="L45" s="25"/>
    </row>
    <row r="46" spans="1:13" x14ac:dyDescent="0.35">
      <c r="A46" s="1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20"/>
      <c r="L46" s="25"/>
    </row>
    <row r="47" spans="1:13" x14ac:dyDescent="0.35">
      <c r="A47" s="1" t="s">
        <v>26</v>
      </c>
      <c r="B47" s="1"/>
      <c r="C47" s="1"/>
      <c r="D47" s="1"/>
      <c r="E47" s="1"/>
      <c r="F47" s="1"/>
      <c r="G47" s="1"/>
      <c r="H47" s="1"/>
      <c r="I47" s="1"/>
      <c r="J47" s="1"/>
      <c r="K47" s="20"/>
      <c r="L47" s="25"/>
    </row>
    <row r="48" spans="1:13" x14ac:dyDescent="0.35">
      <c r="L48" s="35"/>
    </row>
  </sheetData>
  <printOptions gridLines="1"/>
  <pageMargins left="0.59055118110236227" right="0.23622047244094491" top="0.59055118110236227" bottom="0.15748031496062992" header="0.31496062992125984" footer="0.31496062992125984"/>
  <pageSetup paperSize="9" scale="78" fitToWidth="0" orientation="landscape" horizontalDpi="4294967293" r:id="rId1"/>
  <ignoredErrors>
    <ignoredError sqref="K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2020</vt:lpstr>
      <vt:lpstr>'2020'!Utskriftsområde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2021-03-09T14:54:10Z</cp:lastPrinted>
  <dcterms:created xsi:type="dcterms:W3CDTF">2018-02-19T11:11:54Z</dcterms:created>
  <dcterms:modified xsi:type="dcterms:W3CDTF">2021-05-05T15:07:18Z</dcterms:modified>
</cp:coreProperties>
</file>