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ier\Documents\Bjarne\000000000000-SpVel\01-StyreWeb\07-Årsraporter\"/>
    </mc:Choice>
  </mc:AlternateContent>
  <xr:revisionPtr revIDLastSave="0" documentId="13_ncr:1_{E1C0F1B8-54B4-4AFA-8152-A1A2334070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Årsrapport 202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4" i="2" l="1"/>
  <c r="C64" i="2"/>
  <c r="B64" i="2"/>
  <c r="D68" i="2"/>
  <c r="D57" i="2"/>
  <c r="D56" i="2"/>
  <c r="D55" i="2"/>
  <c r="D54" i="2"/>
  <c r="D53" i="2"/>
  <c r="B58" i="2"/>
  <c r="C58" i="2"/>
  <c r="B70" i="2"/>
  <c r="B15" i="2"/>
  <c r="D15" i="2"/>
  <c r="B41" i="2"/>
  <c r="D41" i="2"/>
  <c r="D58" i="2" l="1"/>
  <c r="B45" i="2"/>
  <c r="C69" i="2" s="1"/>
  <c r="D69" i="2" s="1"/>
  <c r="D45" i="2"/>
  <c r="C70" i="2" l="1"/>
  <c r="D70" i="2" s="1"/>
</calcChain>
</file>

<file path=xl/sharedStrings.xml><?xml version="1.0" encoding="utf-8"?>
<sst xmlns="http://schemas.openxmlformats.org/spreadsheetml/2006/main" count="73" uniqueCount="59">
  <si>
    <t>Eiendeler</t>
  </si>
  <si>
    <t>Konto</t>
  </si>
  <si>
    <t>Inngående Balanse</t>
  </si>
  <si>
    <t>Bevegelse</t>
  </si>
  <si>
    <t>Utgående balanse</t>
  </si>
  <si>
    <t>1100 Bygninger</t>
  </si>
  <si>
    <t>1510 Kundefordringer</t>
  </si>
  <si>
    <t>1900 Kasse</t>
  </si>
  <si>
    <t>1920 Bank 50820584616 (KID)</t>
  </si>
  <si>
    <t>1921 Bank særvilkår</t>
  </si>
  <si>
    <t>Gjeld</t>
  </si>
  <si>
    <t>2410 Kortsiktig Gjeld</t>
  </si>
  <si>
    <t>Egenkapital</t>
  </si>
  <si>
    <t>2050 Annen egenkapital</t>
  </si>
  <si>
    <t>Overskudd</t>
  </si>
  <si>
    <t>Inntekter</t>
  </si>
  <si>
    <t>3200 Kontingent medlemmer</t>
  </si>
  <si>
    <t>3500 Eksterne tilskudd</t>
  </si>
  <si>
    <t>3950 Spikkestadveien 118 leieinntekter</t>
  </si>
  <si>
    <t>3951 Spikkestadveien 118 refusjon drift</t>
  </si>
  <si>
    <t>3960 Andre inntekter</t>
  </si>
  <si>
    <t>3962 Utleie av telt m.m.</t>
  </si>
  <si>
    <t>Kostnader</t>
  </si>
  <si>
    <t>6000 Drift/Administrasjon</t>
  </si>
  <si>
    <t>6061 Spikkestaddagen</t>
  </si>
  <si>
    <t>6062 Spikkestad-Posten</t>
  </si>
  <si>
    <t>6063 Julegrantenning</t>
  </si>
  <si>
    <t>6064 Spikkestadveien 118 - brøyting m.m.</t>
  </si>
  <si>
    <t>6065 Utstyr / nærmiljø</t>
  </si>
  <si>
    <t>6066 Tilskudd / oppdrag</t>
  </si>
  <si>
    <t>6068 Blomster mm på Spikkestad</t>
  </si>
  <si>
    <t>6100 Kontingent organisasjon</t>
  </si>
  <si>
    <t>6310 Spikkestadveien 118</t>
  </si>
  <si>
    <t>6340 Strøm Helledamsvn. kjeller</t>
  </si>
  <si>
    <t>6800 Kontorrekvisita</t>
  </si>
  <si>
    <t>6810 IT kostnader</t>
  </si>
  <si>
    <t>6940 Porto</t>
  </si>
  <si>
    <t>7330 Annonser</t>
  </si>
  <si>
    <t>7500 Forsikring</t>
  </si>
  <si>
    <t>7610 Styre og årsmøtekostnader</t>
  </si>
  <si>
    <t>7770 Bank- og kortgebyr</t>
  </si>
  <si>
    <t>7779 Gebyr betalingsformidling</t>
  </si>
  <si>
    <t>7790 Andre kostnader</t>
  </si>
  <si>
    <t>Resultat</t>
  </si>
  <si>
    <t>Budsjett 2022</t>
  </si>
  <si>
    <t xml:space="preserve">             Spikkestad Vel  -  Årsrapport 2021</t>
  </si>
  <si>
    <t>3510 Stolpejakt</t>
  </si>
  <si>
    <t>6070 Stolpejakt</t>
  </si>
  <si>
    <t>Resultatregnskap 2021</t>
  </si>
  <si>
    <t>Balanse 31.12.2021</t>
  </si>
  <si>
    <t>Sum driftsinntekter</t>
  </si>
  <si>
    <t>Sum driftskostnader</t>
  </si>
  <si>
    <t>Årsresultat</t>
  </si>
  <si>
    <t>2400 Leverandørgjeld</t>
  </si>
  <si>
    <t>Spikkestad, 01. mars 2022</t>
  </si>
  <si>
    <t>3450 Momskompensasjon</t>
  </si>
  <si>
    <t>3501 Eksterne tilskudd - blomster</t>
  </si>
  <si>
    <t>3820 Salg av "Spikkestad Vel 50 år"</t>
  </si>
  <si>
    <t>6069 Årets "Glad-sak"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</si>
</sst>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10">
    <font>
      <sz val="11"/>
      <name val="Calibri"/>
    </font>
    <font>
      <b/>
      <sz val="11"/>
      <color rgb="FFFFFFFF"/>
      <name val="Calibri"/>
    </font>
    <font>
      <b/>
      <sz val="20"/>
      <name val="Calibri"/>
      <family val="2"/>
    </font>
    <font>
      <b/>
      <sz val="18"/>
      <name val="Calibri"/>
      <family val="2"/>
    </font>
    <font>
      <sz val="18"/>
      <name val="Calibri"/>
      <family val="2"/>
    </font>
    <font>
      <b/>
      <sz val="11"/>
      <color rgb="FFFFFFFF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8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4">
    <border>
      <left/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 applyNumberFormat="1" applyFont="1" applyProtection="1"/>
    <xf numFmtId="0" fontId="1" fillId="2" borderId="0" xfId="0" applyFont="1" applyFill="1"/>
    <xf numFmtId="4" fontId="0" fillId="0" borderId="0" xfId="0" applyNumberFormat="1" applyAlignment="1">
      <alignment horizontal="right"/>
    </xf>
    <xf numFmtId="0" fontId="2" fillId="0" borderId="0" xfId="0" applyNumberFormat="1" applyFont="1" applyProtection="1"/>
    <xf numFmtId="0" fontId="0" fillId="0" borderId="1" xfId="0" applyNumberFormat="1" applyFont="1" applyBorder="1" applyProtection="1"/>
    <xf numFmtId="4" fontId="0" fillId="0" borderId="1" xfId="0" applyNumberFormat="1" applyBorder="1" applyAlignment="1">
      <alignment horizontal="right"/>
    </xf>
    <xf numFmtId="0" fontId="5" fillId="2" borderId="0" xfId="0" applyFont="1" applyFill="1" applyAlignment="1">
      <alignment horizontal="center"/>
    </xf>
    <xf numFmtId="0" fontId="6" fillId="0" borderId="1" xfId="0" applyNumberFormat="1" applyFont="1" applyBorder="1" applyProtection="1"/>
    <xf numFmtId="0" fontId="0" fillId="0" borderId="0" xfId="0" applyNumberFormat="1" applyFont="1" applyBorder="1" applyProtection="1"/>
    <xf numFmtId="4" fontId="0" fillId="0" borderId="0" xfId="0" applyNumberFormat="1" applyBorder="1" applyAlignment="1">
      <alignment horizontal="right"/>
    </xf>
    <xf numFmtId="0" fontId="7" fillId="0" borderId="1" xfId="0" applyNumberFormat="1" applyFont="1" applyBorder="1" applyProtection="1"/>
    <xf numFmtId="0" fontId="1" fillId="2" borderId="0" xfId="0" applyFont="1" applyFill="1" applyAlignment="1">
      <alignment horizontal="center"/>
    </xf>
    <xf numFmtId="0" fontId="0" fillId="0" borderId="3" xfId="0" applyNumberFormat="1" applyFont="1" applyBorder="1" applyProtection="1"/>
    <xf numFmtId="4" fontId="0" fillId="0" borderId="3" xfId="0" applyNumberFormat="1" applyBorder="1" applyAlignment="1">
      <alignment horizontal="right"/>
    </xf>
    <xf numFmtId="0" fontId="7" fillId="0" borderId="2" xfId="0" applyNumberFormat="1" applyFont="1" applyBorder="1" applyProtection="1"/>
    <xf numFmtId="4" fontId="0" fillId="0" borderId="2" xfId="0" applyNumberFormat="1" applyBorder="1" applyAlignment="1">
      <alignment horizontal="right"/>
    </xf>
    <xf numFmtId="0" fontId="0" fillId="0" borderId="2" xfId="0" applyNumberFormat="1" applyFont="1" applyBorder="1" applyProtection="1"/>
    <xf numFmtId="164" fontId="0" fillId="0" borderId="1" xfId="0" applyNumberFormat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0" fontId="8" fillId="0" borderId="1" xfId="0" applyNumberFormat="1" applyFont="1" applyBorder="1" applyProtection="1"/>
    <xf numFmtId="4" fontId="7" fillId="0" borderId="1" xfId="0" applyNumberFormat="1" applyFont="1" applyBorder="1" applyAlignment="1">
      <alignment horizontal="right"/>
    </xf>
    <xf numFmtId="164" fontId="7" fillId="0" borderId="1" xfId="0" applyNumberFormat="1" applyFont="1" applyBorder="1" applyAlignment="1">
      <alignment horizontal="right"/>
    </xf>
    <xf numFmtId="0" fontId="8" fillId="0" borderId="0" xfId="0" applyNumberFormat="1" applyFont="1" applyProtection="1"/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NumberFormat="1" applyFont="1" applyProtection="1"/>
    <xf numFmtId="0" fontId="2" fillId="0" borderId="0" xfId="0" applyNumberFormat="1" applyFont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28575</xdr:rowOff>
    </xdr:from>
    <xdr:ext cx="409575" cy="357289"/>
    <xdr:pic>
      <xdr:nvPicPr>
        <xdr:cNvPr id="2" name="Bilde 1" descr="Logo">
          <a:extLst>
            <a:ext uri="{FF2B5EF4-FFF2-40B4-BE49-F238E27FC236}">
              <a16:creationId xmlns:a16="http://schemas.microsoft.com/office/drawing/2014/main" id="{8B6D5C5F-C362-41CB-A9DF-62BBE57A8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8575"/>
          <a:ext cx="409575" cy="3572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114300</xdr:colOff>
      <xdr:row>47</xdr:row>
      <xdr:rowOff>28575</xdr:rowOff>
    </xdr:from>
    <xdr:ext cx="409575" cy="357289"/>
    <xdr:pic>
      <xdr:nvPicPr>
        <xdr:cNvPr id="4" name="Bilde 3" descr="Logo">
          <a:extLst>
            <a:ext uri="{FF2B5EF4-FFF2-40B4-BE49-F238E27FC236}">
              <a16:creationId xmlns:a16="http://schemas.microsoft.com/office/drawing/2014/main" id="{5C6BEE6B-2180-4BB2-BE87-90D0BAD3D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9534525"/>
          <a:ext cx="409575" cy="3572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76</xdr:row>
      <xdr:rowOff>123824</xdr:rowOff>
    </xdr:from>
    <xdr:to>
      <xdr:col>3</xdr:col>
      <xdr:colOff>1066800</xdr:colOff>
      <xdr:row>93</xdr:row>
      <xdr:rowOff>9525</xdr:rowOff>
    </xdr:to>
    <xdr:pic>
      <xdr:nvPicPr>
        <xdr:cNvPr id="9" name="Bilde 8">
          <a:extLst>
            <a:ext uri="{FF2B5EF4-FFF2-40B4-BE49-F238E27FC236}">
              <a16:creationId xmlns:a16="http://schemas.microsoft.com/office/drawing/2014/main" id="{A1465C22-DA13-4AA2-BC16-708DEBE4AB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5763874"/>
          <a:ext cx="5724525" cy="31242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D9AA2-2F5A-450A-8B95-88B4D8D85A20}">
  <dimension ref="A1:D74"/>
  <sheetViews>
    <sheetView tabSelected="1" topLeftCell="A67" zoomScaleNormal="100" workbookViewId="0">
      <selection activeCell="J39" sqref="J39"/>
    </sheetView>
  </sheetViews>
  <sheetFormatPr baseColWidth="10" defaultRowHeight="15"/>
  <cols>
    <col min="1" max="1" width="38.140625" customWidth="1"/>
    <col min="2" max="2" width="18" customWidth="1"/>
    <col min="3" max="3" width="13.7109375" customWidth="1"/>
    <col min="4" max="4" width="16.7109375" customWidth="1"/>
  </cols>
  <sheetData>
    <row r="1" spans="1:4" ht="26.25">
      <c r="A1" s="3" t="s">
        <v>45</v>
      </c>
    </row>
    <row r="2" spans="1:4" ht="26.25">
      <c r="A2" s="28" t="s">
        <v>48</v>
      </c>
      <c r="B2" s="28"/>
      <c r="C2" s="28"/>
    </row>
    <row r="3" spans="1:4" ht="23.25">
      <c r="A3" s="26" t="s">
        <v>15</v>
      </c>
      <c r="B3" s="27"/>
      <c r="C3" s="27"/>
      <c r="D3" s="27"/>
    </row>
    <row r="4" spans="1:4">
      <c r="A4" s="1" t="s">
        <v>1</v>
      </c>
      <c r="B4" s="11">
        <v>2021</v>
      </c>
      <c r="C4" s="1"/>
      <c r="D4" s="6" t="s">
        <v>44</v>
      </c>
    </row>
    <row r="5" spans="1:4">
      <c r="A5" s="4" t="s">
        <v>16</v>
      </c>
      <c r="B5" s="5">
        <v>59444.75</v>
      </c>
      <c r="C5" s="4"/>
      <c r="D5" s="17">
        <v>60000</v>
      </c>
    </row>
    <row r="6" spans="1:4">
      <c r="A6" s="4" t="s">
        <v>55</v>
      </c>
      <c r="B6" s="5">
        <v>31615</v>
      </c>
      <c r="C6" s="4"/>
      <c r="D6" s="17">
        <v>32000</v>
      </c>
    </row>
    <row r="7" spans="1:4">
      <c r="A7" s="4" t="s">
        <v>17</v>
      </c>
      <c r="B7" s="5">
        <v>38500</v>
      </c>
      <c r="C7" s="4"/>
      <c r="D7" s="17">
        <v>75000</v>
      </c>
    </row>
    <row r="8" spans="1:4">
      <c r="A8" s="4" t="s">
        <v>56</v>
      </c>
      <c r="B8" s="5">
        <v>0</v>
      </c>
      <c r="C8" s="4"/>
      <c r="D8" s="17">
        <v>20000</v>
      </c>
    </row>
    <row r="9" spans="1:4">
      <c r="A9" s="7" t="s">
        <v>46</v>
      </c>
      <c r="B9" s="5">
        <v>0</v>
      </c>
      <c r="C9" s="4"/>
      <c r="D9" s="17">
        <v>21000</v>
      </c>
    </row>
    <row r="10" spans="1:4">
      <c r="A10" s="4" t="s">
        <v>57</v>
      </c>
      <c r="B10" s="5">
        <v>0</v>
      </c>
      <c r="C10" s="4"/>
      <c r="D10" s="17">
        <v>1200</v>
      </c>
    </row>
    <row r="11" spans="1:4">
      <c r="A11" s="4" t="s">
        <v>18</v>
      </c>
      <c r="B11" s="5">
        <v>220903.67999999999</v>
      </c>
      <c r="C11" s="4"/>
      <c r="D11" s="17">
        <v>232000</v>
      </c>
    </row>
    <row r="12" spans="1:4">
      <c r="A12" s="4" t="s">
        <v>19</v>
      </c>
      <c r="B12" s="5">
        <v>27553</v>
      </c>
      <c r="C12" s="4"/>
      <c r="D12" s="17">
        <v>45500</v>
      </c>
    </row>
    <row r="13" spans="1:4">
      <c r="A13" s="4" t="s">
        <v>20</v>
      </c>
      <c r="B13" s="5">
        <v>2209</v>
      </c>
      <c r="C13" s="4"/>
      <c r="D13" s="17">
        <v>0</v>
      </c>
    </row>
    <row r="14" spans="1:4">
      <c r="A14" s="12" t="s">
        <v>21</v>
      </c>
      <c r="B14" s="13">
        <v>1975</v>
      </c>
      <c r="C14" s="12"/>
      <c r="D14" s="18">
        <v>2000</v>
      </c>
    </row>
    <row r="15" spans="1:4">
      <c r="A15" s="14" t="s">
        <v>50</v>
      </c>
      <c r="B15" s="15">
        <f>SUM(B5:B14)</f>
        <v>382200.43</v>
      </c>
      <c r="C15" s="16"/>
      <c r="D15" s="19">
        <f>SUM(D5:D14)</f>
        <v>488700</v>
      </c>
    </row>
    <row r="16" spans="1:4" ht="10.5" customHeight="1"/>
    <row r="17" spans="1:4" ht="23.25">
      <c r="A17" s="26" t="s">
        <v>22</v>
      </c>
      <c r="B17" s="27"/>
      <c r="C17" s="27"/>
      <c r="D17" s="27"/>
    </row>
    <row r="18" spans="1:4">
      <c r="A18" s="1" t="s">
        <v>1</v>
      </c>
      <c r="B18" s="11">
        <v>2021</v>
      </c>
      <c r="C18" s="1"/>
      <c r="D18" s="6" t="s">
        <v>44</v>
      </c>
    </row>
    <row r="19" spans="1:4">
      <c r="A19" s="4" t="s">
        <v>23</v>
      </c>
      <c r="B19" s="5">
        <v>30731.82</v>
      </c>
      <c r="C19" s="4"/>
      <c r="D19" s="17">
        <v>35000</v>
      </c>
    </row>
    <row r="20" spans="1:4">
      <c r="A20" s="4" t="s">
        <v>24</v>
      </c>
      <c r="B20" s="5">
        <v>0</v>
      </c>
      <c r="C20" s="4"/>
      <c r="D20" s="17">
        <v>80000</v>
      </c>
    </row>
    <row r="21" spans="1:4">
      <c r="A21" s="4" t="s">
        <v>25</v>
      </c>
      <c r="B21" s="5">
        <v>17625</v>
      </c>
      <c r="C21" s="4"/>
      <c r="D21" s="17">
        <v>18000</v>
      </c>
    </row>
    <row r="22" spans="1:4">
      <c r="A22" s="4" t="s">
        <v>26</v>
      </c>
      <c r="B22" s="5">
        <v>25291.53</v>
      </c>
      <c r="C22" s="4"/>
      <c r="D22" s="17">
        <v>26000</v>
      </c>
    </row>
    <row r="23" spans="1:4">
      <c r="A23" s="4" t="s">
        <v>27</v>
      </c>
      <c r="B23" s="5">
        <v>36209</v>
      </c>
      <c r="C23" s="4"/>
      <c r="D23" s="17">
        <v>37000</v>
      </c>
    </row>
    <row r="24" spans="1:4">
      <c r="A24" s="4" t="s">
        <v>28</v>
      </c>
      <c r="B24" s="5">
        <v>22625.279999999999</v>
      </c>
      <c r="C24" s="4"/>
      <c r="D24" s="17">
        <v>30000</v>
      </c>
    </row>
    <row r="25" spans="1:4">
      <c r="A25" s="4" t="s">
        <v>29</v>
      </c>
      <c r="B25" s="5">
        <v>24500</v>
      </c>
      <c r="C25" s="4"/>
      <c r="D25" s="17">
        <v>50000</v>
      </c>
    </row>
    <row r="26" spans="1:4">
      <c r="A26" s="4" t="s">
        <v>30</v>
      </c>
      <c r="B26" s="5">
        <v>63292.73</v>
      </c>
      <c r="C26" s="4"/>
      <c r="D26" s="17">
        <v>40000</v>
      </c>
    </row>
    <row r="27" spans="1:4">
      <c r="A27" s="4" t="s">
        <v>58</v>
      </c>
      <c r="B27" s="5">
        <v>0</v>
      </c>
      <c r="C27" s="4"/>
      <c r="D27" s="17">
        <v>10000</v>
      </c>
    </row>
    <row r="28" spans="1:4">
      <c r="A28" s="7" t="s">
        <v>47</v>
      </c>
      <c r="B28" s="5">
        <v>0</v>
      </c>
      <c r="C28" s="4"/>
      <c r="D28" s="17">
        <v>31500</v>
      </c>
    </row>
    <row r="29" spans="1:4">
      <c r="A29" s="4" t="s">
        <v>31</v>
      </c>
      <c r="B29" s="5">
        <v>10981.25</v>
      </c>
      <c r="C29" s="4"/>
      <c r="D29" s="17">
        <v>12000</v>
      </c>
    </row>
    <row r="30" spans="1:4">
      <c r="A30" s="4" t="s">
        <v>32</v>
      </c>
      <c r="B30" s="5">
        <v>4883.8999999999996</v>
      </c>
      <c r="C30" s="4"/>
      <c r="D30" s="17">
        <v>30000</v>
      </c>
    </row>
    <row r="31" spans="1:4">
      <c r="A31" s="4" t="s">
        <v>33</v>
      </c>
      <c r="B31" s="5">
        <v>7581.29</v>
      </c>
      <c r="C31" s="4"/>
      <c r="D31" s="17">
        <v>10000</v>
      </c>
    </row>
    <row r="32" spans="1:4">
      <c r="A32" s="4" t="s">
        <v>34</v>
      </c>
      <c r="B32" s="5">
        <v>8332.19</v>
      </c>
      <c r="C32" s="4"/>
      <c r="D32" s="17">
        <v>9000</v>
      </c>
    </row>
    <row r="33" spans="1:4">
      <c r="A33" s="4" t="s">
        <v>35</v>
      </c>
      <c r="B33" s="5">
        <v>19549.22</v>
      </c>
      <c r="C33" s="4"/>
      <c r="D33" s="17">
        <v>5000</v>
      </c>
    </row>
    <row r="34" spans="1:4">
      <c r="A34" s="4" t="s">
        <v>36</v>
      </c>
      <c r="B34" s="5">
        <v>180</v>
      </c>
      <c r="C34" s="4"/>
      <c r="D34" s="17">
        <v>0</v>
      </c>
    </row>
    <row r="35" spans="1:4">
      <c r="A35" s="4" t="s">
        <v>37</v>
      </c>
      <c r="B35" s="5">
        <v>4945.8</v>
      </c>
      <c r="C35" s="4"/>
      <c r="D35" s="17">
        <v>5500</v>
      </c>
    </row>
    <row r="36" spans="1:4">
      <c r="A36" s="4" t="s">
        <v>38</v>
      </c>
      <c r="B36" s="5">
        <v>4835</v>
      </c>
      <c r="C36" s="4"/>
      <c r="D36" s="17">
        <v>5400</v>
      </c>
    </row>
    <row r="37" spans="1:4">
      <c r="A37" s="4" t="s">
        <v>39</v>
      </c>
      <c r="B37" s="5">
        <v>1383.7</v>
      </c>
      <c r="C37" s="4"/>
      <c r="D37" s="17">
        <v>2000</v>
      </c>
    </row>
    <row r="38" spans="1:4">
      <c r="A38" s="4" t="s">
        <v>40</v>
      </c>
      <c r="B38" s="5">
        <v>1523.32</v>
      </c>
      <c r="C38" s="4"/>
      <c r="D38" s="17">
        <v>1600</v>
      </c>
    </row>
    <row r="39" spans="1:4">
      <c r="A39" s="4" t="s">
        <v>41</v>
      </c>
      <c r="B39" s="5">
        <v>1721.69</v>
      </c>
      <c r="C39" s="4"/>
      <c r="D39" s="17">
        <v>2500</v>
      </c>
    </row>
    <row r="40" spans="1:4">
      <c r="A40" s="12" t="s">
        <v>42</v>
      </c>
      <c r="B40" s="13">
        <v>515.9</v>
      </c>
      <c r="C40" s="12"/>
      <c r="D40" s="18">
        <v>1000</v>
      </c>
    </row>
    <row r="41" spans="1:4">
      <c r="A41" s="14" t="s">
        <v>51</v>
      </c>
      <c r="B41" s="15">
        <f>SUM(B19:B40)</f>
        <v>286708.62000000005</v>
      </c>
      <c r="C41" s="16"/>
      <c r="D41" s="19">
        <f>SUM(D19:D40)</f>
        <v>441500</v>
      </c>
    </row>
    <row r="42" spans="1:4">
      <c r="A42" s="8"/>
      <c r="B42" s="9"/>
      <c r="C42" s="8"/>
      <c r="D42" s="9"/>
    </row>
    <row r="43" spans="1:4" ht="23.25">
      <c r="A43" s="26" t="s">
        <v>43</v>
      </c>
      <c r="B43" s="27"/>
      <c r="C43" s="27"/>
      <c r="D43" s="27"/>
    </row>
    <row r="44" spans="1:4">
      <c r="A44" s="1" t="s">
        <v>1</v>
      </c>
      <c r="B44" s="11">
        <v>2021</v>
      </c>
      <c r="C44" s="1"/>
      <c r="D44" s="6" t="s">
        <v>44</v>
      </c>
    </row>
    <row r="45" spans="1:4" ht="15.75">
      <c r="A45" s="20" t="s">
        <v>52</v>
      </c>
      <c r="B45" s="21">
        <f>SUM(B15-B41)</f>
        <v>95491.809999999939</v>
      </c>
      <c r="C45" s="10"/>
      <c r="D45" s="22">
        <f>SUM(D15-D41)</f>
        <v>47200</v>
      </c>
    </row>
    <row r="46" spans="1:4">
      <c r="B46" s="2"/>
      <c r="C46" s="2"/>
      <c r="D46" s="2"/>
    </row>
    <row r="47" spans="1:4">
      <c r="A47" s="8"/>
      <c r="B47" s="9"/>
      <c r="C47" s="8"/>
      <c r="D47" s="9"/>
    </row>
    <row r="48" spans="1:4" ht="26.25">
      <c r="A48" s="3" t="s">
        <v>45</v>
      </c>
    </row>
    <row r="49" spans="1:4" ht="26.25">
      <c r="A49" s="28" t="s">
        <v>49</v>
      </c>
      <c r="B49" s="28"/>
      <c r="C49" s="28"/>
    </row>
    <row r="51" spans="1:4" ht="23.25">
      <c r="A51" s="26" t="s">
        <v>0</v>
      </c>
      <c r="B51" s="27"/>
      <c r="C51" s="27"/>
      <c r="D51" s="27"/>
    </row>
    <row r="52" spans="1:4">
      <c r="A52" s="1" t="s">
        <v>1</v>
      </c>
      <c r="B52" s="1" t="s">
        <v>2</v>
      </c>
      <c r="C52" s="11" t="s">
        <v>3</v>
      </c>
      <c r="D52" s="1" t="s">
        <v>4</v>
      </c>
    </row>
    <row r="53" spans="1:4">
      <c r="A53" s="4" t="s">
        <v>5</v>
      </c>
      <c r="B53" s="5">
        <v>2</v>
      </c>
      <c r="C53" s="5">
        <v>0</v>
      </c>
      <c r="D53" s="5">
        <f t="shared" ref="D53:D58" si="0">SUM(B53+C53)</f>
        <v>2</v>
      </c>
    </row>
    <row r="54" spans="1:4">
      <c r="A54" s="4" t="s">
        <v>6</v>
      </c>
      <c r="B54" s="5">
        <v>0</v>
      </c>
      <c r="C54" s="5">
        <v>0</v>
      </c>
      <c r="D54" s="5">
        <f t="shared" si="0"/>
        <v>0</v>
      </c>
    </row>
    <row r="55" spans="1:4">
      <c r="A55" s="4" t="s">
        <v>7</v>
      </c>
      <c r="B55" s="5">
        <v>583.95000000000005</v>
      </c>
      <c r="C55" s="5">
        <v>0</v>
      </c>
      <c r="D55" s="5">
        <f t="shared" si="0"/>
        <v>583.95000000000005</v>
      </c>
    </row>
    <row r="56" spans="1:4">
      <c r="A56" s="4" t="s">
        <v>8</v>
      </c>
      <c r="B56" s="5">
        <v>59781.49</v>
      </c>
      <c r="C56" s="5">
        <v>-59781.49</v>
      </c>
      <c r="D56" s="5">
        <f t="shared" si="0"/>
        <v>0</v>
      </c>
    </row>
    <row r="57" spans="1:4">
      <c r="A57" s="4" t="s">
        <v>9</v>
      </c>
      <c r="B57" s="5">
        <v>365005.1</v>
      </c>
      <c r="C57" s="5">
        <v>163929.29999999999</v>
      </c>
      <c r="D57" s="5">
        <f t="shared" si="0"/>
        <v>528934.39999999991</v>
      </c>
    </row>
    <row r="58" spans="1:4">
      <c r="A58" s="4"/>
      <c r="B58" s="5">
        <f>SUM(B53:B57)</f>
        <v>425372.54</v>
      </c>
      <c r="C58" s="5">
        <f>SUM(C53:C57)</f>
        <v>104147.81</v>
      </c>
      <c r="D58" s="5">
        <f t="shared" si="0"/>
        <v>529520.35</v>
      </c>
    </row>
    <row r="60" spans="1:4" ht="23.25">
      <c r="A60" s="26" t="s">
        <v>10</v>
      </c>
      <c r="B60" s="27"/>
      <c r="C60" s="27"/>
      <c r="D60" s="27"/>
    </row>
    <row r="61" spans="1:4">
      <c r="A61" s="1" t="s">
        <v>1</v>
      </c>
      <c r="B61" s="1" t="s">
        <v>2</v>
      </c>
      <c r="C61" s="11" t="s">
        <v>3</v>
      </c>
      <c r="D61" s="1" t="s">
        <v>4</v>
      </c>
    </row>
    <row r="62" spans="1:4" s="24" customFormat="1">
      <c r="A62" s="25" t="s">
        <v>53</v>
      </c>
      <c r="B62" s="5">
        <v>0</v>
      </c>
      <c r="C62" s="5">
        <v>8656</v>
      </c>
      <c r="D62" s="5">
        <v>8656</v>
      </c>
    </row>
    <row r="63" spans="1:4" s="24" customFormat="1">
      <c r="A63" s="25" t="s">
        <v>11</v>
      </c>
      <c r="B63" s="5">
        <v>22500</v>
      </c>
      <c r="C63" s="5">
        <v>0</v>
      </c>
      <c r="D63" s="5">
        <v>22500</v>
      </c>
    </row>
    <row r="64" spans="1:4" s="24" customFormat="1">
      <c r="A64" s="25"/>
      <c r="B64" s="5">
        <f>SUM(B62:B63)</f>
        <v>22500</v>
      </c>
      <c r="C64" s="5">
        <f>SUM(C62:C63)</f>
        <v>8656</v>
      </c>
      <c r="D64" s="5">
        <f>SUM(D62:D63)</f>
        <v>31156</v>
      </c>
    </row>
    <row r="65" spans="1:4">
      <c r="B65" s="2"/>
      <c r="C65" s="2"/>
      <c r="D65" s="2"/>
    </row>
    <row r="66" spans="1:4" ht="23.25">
      <c r="A66" s="26" t="s">
        <v>12</v>
      </c>
      <c r="B66" s="27"/>
      <c r="C66" s="27"/>
      <c r="D66" s="27"/>
    </row>
    <row r="67" spans="1:4">
      <c r="A67" s="1" t="s">
        <v>1</v>
      </c>
      <c r="B67" s="1" t="s">
        <v>2</v>
      </c>
      <c r="C67" s="11" t="s">
        <v>3</v>
      </c>
      <c r="D67" s="1" t="s">
        <v>4</v>
      </c>
    </row>
    <row r="68" spans="1:4">
      <c r="A68" s="4" t="s">
        <v>13</v>
      </c>
      <c r="B68" s="5">
        <v>402872.54</v>
      </c>
      <c r="C68" s="5">
        <v>0</v>
      </c>
      <c r="D68" s="5">
        <f t="shared" ref="D68:D70" si="1">SUM(B68+C68)</f>
        <v>402872.54</v>
      </c>
    </row>
    <row r="69" spans="1:4">
      <c r="A69" s="4" t="s">
        <v>14</v>
      </c>
      <c r="B69" s="5">
        <v>0</v>
      </c>
      <c r="C69" s="5">
        <f>SUM(B45)</f>
        <v>95491.809999999939</v>
      </c>
      <c r="D69" s="5">
        <f t="shared" si="1"/>
        <v>95491.809999999939</v>
      </c>
    </row>
    <row r="70" spans="1:4">
      <c r="A70" s="4"/>
      <c r="B70" s="5">
        <f>SUM(B68:B69)</f>
        <v>402872.54</v>
      </c>
      <c r="C70" s="5">
        <f>SUM(C68:C69)</f>
        <v>95491.809999999939</v>
      </c>
      <c r="D70" s="5">
        <f t="shared" si="1"/>
        <v>498364.34999999992</v>
      </c>
    </row>
    <row r="74" spans="1:4" ht="15.75">
      <c r="B74" s="23" t="s">
        <v>54</v>
      </c>
    </row>
  </sheetData>
  <mergeCells count="8">
    <mergeCell ref="A66:D66"/>
    <mergeCell ref="A3:D3"/>
    <mergeCell ref="A17:D17"/>
    <mergeCell ref="A2:C2"/>
    <mergeCell ref="A49:C49"/>
    <mergeCell ref="A43:D43"/>
    <mergeCell ref="A51:D51"/>
    <mergeCell ref="A60:D60"/>
  </mergeCells>
  <phoneticPr fontId="9" type="noConversion"/>
  <pageMargins left="0.70866141732283472" right="0.70866141732283472" top="0.74803149606299213" bottom="0.74803149606299213" header="0.31496062992125984" footer="0.31496062992125984"/>
  <pageSetup paperSize="9" orientation="portrait" horizontalDpi="4294967293" verticalDpi="0" r:id="rId1"/>
  <headerFooter>
    <oddFooter xml:space="preserve">&amp;R
</oddFooter>
  </headerFooter>
  <ignoredErrors>
    <ignoredError sqref="B15 B4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Årsrapport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Bjarne Kjos</dc:creator>
  <cp:lastModifiedBy>Eier</cp:lastModifiedBy>
  <cp:lastPrinted>2022-03-10T16:32:19Z</cp:lastPrinted>
  <dcterms:created xsi:type="dcterms:W3CDTF">2022-01-04T09:06:29Z</dcterms:created>
  <dcterms:modified xsi:type="dcterms:W3CDTF">2022-03-10T17:03:06Z</dcterms:modified>
</cp:coreProperties>
</file>